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68.17.6_Projekte\1300-Techn. Angl. von Steuergeräten Magdeburger Straße (LSA 436, 440, 442, 443, 444, 445)\Ausschreibung Signaltechnik 2021\Anlagen\"/>
    </mc:Choice>
  </mc:AlternateContent>
  <bookViews>
    <workbookView xWindow="0" yWindow="0" windowWidth="28800" windowHeight="1245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J14" i="1"/>
  <c r="H14" i="1"/>
  <c r="F14" i="1"/>
  <c r="D14" i="1"/>
  <c r="K20" i="1"/>
  <c r="B7" i="1"/>
  <c r="B19" i="1"/>
  <c r="I20" i="1" s="1"/>
  <c r="B17" i="1"/>
  <c r="M18" i="1" s="1"/>
  <c r="A19" i="1"/>
  <c r="A17" i="1"/>
  <c r="M22" i="1" l="1"/>
  <c r="M20" i="1"/>
  <c r="B22" i="1"/>
  <c r="G20" i="1"/>
  <c r="E20" i="1"/>
  <c r="G18" i="1"/>
  <c r="E18" i="1"/>
  <c r="I18" i="1"/>
  <c r="I22" i="1" s="1"/>
  <c r="K18" i="1"/>
  <c r="K22" i="1" s="1"/>
  <c r="G22" i="1" l="1"/>
  <c r="M23" i="1" s="1"/>
  <c r="E22" i="1"/>
  <c r="G23" i="1"/>
  <c r="K23" i="1" l="1"/>
  <c r="E23" i="1"/>
  <c r="I23" i="1"/>
</calcChain>
</file>

<file path=xl/sharedStrings.xml><?xml version="1.0" encoding="utf-8"?>
<sst xmlns="http://schemas.openxmlformats.org/spreadsheetml/2006/main" count="26" uniqueCount="20">
  <si>
    <t>Bewertungsmatrix zur Ausschreibung von Lichtsignalanlagen</t>
  </si>
  <si>
    <t>Kriterium</t>
  </si>
  <si>
    <t>niedrigster Wert = 100%</t>
  </si>
  <si>
    <t>Gewichtung</t>
  </si>
  <si>
    <t>Bieter und Produkt</t>
  </si>
  <si>
    <t>Punkte</t>
  </si>
  <si>
    <t>Kategorie</t>
  </si>
  <si>
    <t>Gesamtpunkte</t>
  </si>
  <si>
    <t>Punktestand</t>
  </si>
  <si>
    <t>Bieter / Name</t>
  </si>
  <si>
    <t>Platzierung</t>
  </si>
  <si>
    <t>Energieverbrauch in kWh/Jahr</t>
  </si>
  <si>
    <t>wird durch den Wert des jeweiligen Bieter geteilt und</t>
  </si>
  <si>
    <t>mit dem Gewichtungsfaktor multipliziert, daraus ergibt</t>
  </si>
  <si>
    <t>Gesamtpunktzahl belegt den ersten Platz.</t>
  </si>
  <si>
    <t xml:space="preserve">sich die Punktzahl. Der Bieter mit der höchsten </t>
  </si>
  <si>
    <t>Preis in Euro</t>
  </si>
  <si>
    <t xml:space="preserve">Der Energieverbrauch ist für Dauerbetrieb </t>
  </si>
  <si>
    <t>(24h / 365Tage) anzugeben.</t>
  </si>
  <si>
    <t xml:space="preserve">Der niedrigste Wert der jeweiligen Kategorie (Bester)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</si>
</sst>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44" fontId="0" fillId="0" borderId="0" xfId="1" applyFont="1" applyFill="1"/>
    <xf numFmtId="0" fontId="0" fillId="0" borderId="0" xfId="0" applyFill="1"/>
    <xf numFmtId="2" fontId="0" fillId="2" borderId="0" xfId="0" applyNumberFormat="1" applyFill="1" applyAlignment="1">
      <alignment horizontal="right"/>
    </xf>
    <xf numFmtId="2" fontId="0" fillId="2" borderId="0" xfId="0" applyNumberFormat="1" applyFill="1"/>
    <xf numFmtId="0" fontId="2" fillId="2" borderId="0" xfId="0" applyFont="1" applyFill="1"/>
    <xf numFmtId="1" fontId="3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</xdr:rowOff>
    </xdr:from>
    <xdr:to>
      <xdr:col>4</xdr:col>
      <xdr:colOff>704849</xdr:colOff>
      <xdr:row>31</xdr:row>
      <xdr:rowOff>95274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1"/>
          <a:ext cx="5581649" cy="118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L19" sqref="L19"/>
    </sheetView>
  </sheetViews>
  <sheetFormatPr baseColWidth="10" defaultRowHeight="14.25" x14ac:dyDescent="0.2"/>
  <cols>
    <col min="1" max="1" width="28.625" style="1" customWidth="1"/>
    <col min="2" max="3" width="11" style="1"/>
    <col min="4" max="4" width="13.375" style="1" customWidth="1"/>
    <col min="5" max="5" width="11" style="4"/>
    <col min="6" max="6" width="12.625" style="1" bestFit="1" customWidth="1"/>
    <col min="7" max="7" width="11" style="4"/>
    <col min="8" max="8" width="12.625" style="1" bestFit="1" customWidth="1"/>
    <col min="9" max="9" width="11" style="4"/>
    <col min="10" max="10" width="12.625" style="1" bestFit="1" customWidth="1"/>
    <col min="11" max="11" width="11" style="4"/>
    <col min="12" max="12" width="12.625" style="1" bestFit="1" customWidth="1"/>
    <col min="13" max="13" width="11" style="4"/>
    <col min="14" max="16384" width="11" style="1"/>
  </cols>
  <sheetData>
    <row r="1" spans="1:13" ht="15" x14ac:dyDescent="0.25">
      <c r="A1" s="9" t="s">
        <v>0</v>
      </c>
    </row>
    <row r="4" spans="1:13" ht="15" x14ac:dyDescent="0.25">
      <c r="A4" s="6" t="s">
        <v>6</v>
      </c>
      <c r="B4" s="6" t="s">
        <v>3</v>
      </c>
      <c r="C4" s="6"/>
      <c r="D4" s="6" t="s">
        <v>9</v>
      </c>
    </row>
    <row r="5" spans="1:13" x14ac:dyDescent="0.2">
      <c r="A5" s="3" t="s">
        <v>16</v>
      </c>
      <c r="B5" s="3">
        <v>70</v>
      </c>
      <c r="D5" s="3"/>
    </row>
    <row r="6" spans="1:13" x14ac:dyDescent="0.2">
      <c r="A6" s="3" t="s">
        <v>11</v>
      </c>
      <c r="B6" s="3">
        <v>30</v>
      </c>
      <c r="D6" s="3"/>
    </row>
    <row r="7" spans="1:13" x14ac:dyDescent="0.2">
      <c r="A7" s="1" t="s">
        <v>7</v>
      </c>
      <c r="B7" s="1">
        <f>SUM(B5:B6)</f>
        <v>100</v>
      </c>
      <c r="D7" s="3"/>
    </row>
    <row r="8" spans="1:13" x14ac:dyDescent="0.2">
      <c r="D8" s="3"/>
    </row>
    <row r="9" spans="1:13" x14ac:dyDescent="0.2">
      <c r="D9" s="3"/>
    </row>
    <row r="13" spans="1:13" ht="15" x14ac:dyDescent="0.25">
      <c r="D13" s="6" t="s">
        <v>4</v>
      </c>
    </row>
    <row r="14" spans="1:13" ht="15" x14ac:dyDescent="0.25">
      <c r="A14" s="6" t="s">
        <v>1</v>
      </c>
      <c r="B14" s="6" t="s">
        <v>3</v>
      </c>
      <c r="D14" s="1" t="str">
        <f>IF(D5&lt;&gt;"",D5,"")</f>
        <v/>
      </c>
      <c r="F14" s="1" t="str">
        <f>IF(D6&lt;&gt;"",D6,"")</f>
        <v/>
      </c>
      <c r="H14" s="1" t="str">
        <f>IF(D7&lt;&gt;"",D7,"")</f>
        <v/>
      </c>
      <c r="J14" s="1" t="str">
        <f>IF(D8&lt;&gt;"",D8,"")</f>
        <v/>
      </c>
      <c r="L14" s="1" t="str">
        <f>IF(D9&lt;&gt;"",D9,"")</f>
        <v/>
      </c>
    </row>
    <row r="16" spans="1:13" x14ac:dyDescent="0.2">
      <c r="E16" s="4" t="s">
        <v>5</v>
      </c>
      <c r="G16" s="4" t="s">
        <v>5</v>
      </c>
      <c r="I16" s="4" t="s">
        <v>5</v>
      </c>
      <c r="K16" s="4" t="s">
        <v>5</v>
      </c>
      <c r="M16" s="4" t="s">
        <v>5</v>
      </c>
    </row>
    <row r="17" spans="1:13" x14ac:dyDescent="0.2">
      <c r="A17" s="1" t="str">
        <f>A5</f>
        <v>Preis in Euro</v>
      </c>
      <c r="B17" s="1">
        <f>B5</f>
        <v>70</v>
      </c>
      <c r="D17" s="2"/>
      <c r="F17" s="2"/>
      <c r="H17" s="2"/>
      <c r="J17" s="2"/>
      <c r="L17" s="2"/>
    </row>
    <row r="18" spans="1:13" x14ac:dyDescent="0.2">
      <c r="A18" s="1" t="s">
        <v>2</v>
      </c>
      <c r="E18" s="4" t="e">
        <f>ROUND(1/(D17/MIN($D17,$F17,$H17,$J17,$L17))*$B17,1)</f>
        <v>#DIV/0!</v>
      </c>
      <c r="G18" s="4" t="e">
        <f>ROUND(1/(F17/MIN($D17,$F17,$H17,$J17,$L17))*$B17,1)</f>
        <v>#DIV/0!</v>
      </c>
      <c r="I18" s="4" t="e">
        <f>ROUND(1/(H17/MIN($D17,$F17,$H17,$J17,$L17))*$B17,1)</f>
        <v>#DIV/0!</v>
      </c>
      <c r="K18" s="4" t="e">
        <f>ROUND(1/(J17/MIN($D17,$F17,$H17,$J17,$L17))*$B17,1)</f>
        <v>#DIV/0!</v>
      </c>
      <c r="M18" s="4" t="e">
        <f>ROUND(1/(L17/MIN($D17,$F17,$H17,$J17,$L17))*$B17,1)</f>
        <v>#DIV/0!</v>
      </c>
    </row>
    <row r="19" spans="1:13" x14ac:dyDescent="0.2">
      <c r="A19" s="1" t="str">
        <f>A6</f>
        <v>Energieverbrauch in kWh/Jahr</v>
      </c>
      <c r="B19" s="1">
        <f>B6</f>
        <v>30</v>
      </c>
      <c r="D19" s="3"/>
      <c r="F19" s="3"/>
      <c r="H19" s="3"/>
      <c r="J19" s="3"/>
      <c r="L19" s="3"/>
    </row>
    <row r="20" spans="1:13" x14ac:dyDescent="0.2">
      <c r="A20" s="1" t="s">
        <v>2</v>
      </c>
      <c r="E20" s="4" t="e">
        <f>ROUND(1/(D19/MIN($D19,$F19,$H19,$J19,$L19))*$B19,1)</f>
        <v>#DIV/0!</v>
      </c>
      <c r="G20" s="4" t="e">
        <f>ROUND(1/(F19/MIN($D19,$F19,$H19,$J19,$L19))*$B19,1)</f>
        <v>#DIV/0!</v>
      </c>
      <c r="I20" s="4" t="e">
        <f>ROUND(1/(H19/MIN($D19,$F19,$H19,$J19,$L19))*$B19,1)</f>
        <v>#DIV/0!</v>
      </c>
      <c r="K20" s="4" t="e">
        <f>ROUND(1/(J19/MIN($D19,$F19,$H19,$J19,$L19))*$B19,1)</f>
        <v>#DIV/0!</v>
      </c>
      <c r="M20" s="4" t="e">
        <f>ROUND(1/(L19/MIN($D19,$F19,$H19,$J19,$L19))*$B19,1)</f>
        <v>#DIV/0!</v>
      </c>
    </row>
    <row r="22" spans="1:13" x14ac:dyDescent="0.2">
      <c r="A22" s="1" t="s">
        <v>8</v>
      </c>
      <c r="B22" s="1">
        <f>SUM(B17:B20)</f>
        <v>100</v>
      </c>
      <c r="E22" s="5" t="str">
        <f>IF(D14&lt;&gt;"",SUM(E17:E20),"")</f>
        <v/>
      </c>
      <c r="G22" s="5" t="str">
        <f>IF(F14&lt;&gt;"",SUM(G17:G20),"")</f>
        <v/>
      </c>
      <c r="I22" s="5" t="str">
        <f>IF(H14&lt;&gt;"",SUM(I17:I20),"")</f>
        <v/>
      </c>
      <c r="K22" s="5" t="str">
        <f>IF(J14&lt;&gt;"",SUM(K17:K20),"")</f>
        <v/>
      </c>
      <c r="M22" s="5" t="str">
        <f>IF(L14&lt;&gt;"",SUM(M17:M20),"")</f>
        <v/>
      </c>
    </row>
    <row r="23" spans="1:13" s="8" customFormat="1" ht="15" x14ac:dyDescent="0.25">
      <c r="A23" s="7" t="s">
        <v>10</v>
      </c>
      <c r="B23" s="7"/>
      <c r="C23" s="7"/>
      <c r="D23" s="7"/>
      <c r="E23" s="7" t="str">
        <f>IF(D14&lt;&gt;"",RANK(E22,$E$22:$M$22,),"")</f>
        <v/>
      </c>
      <c r="F23" s="7"/>
      <c r="G23" s="7" t="str">
        <f>IF(F14&lt;&gt;"",RANK(G22,$E$22:$M$22,),"")</f>
        <v/>
      </c>
      <c r="H23" s="7"/>
      <c r="I23" s="7" t="str">
        <f>IF(H14&lt;&gt;"",RANK(I22,$E$22:$M$22,),"")</f>
        <v/>
      </c>
      <c r="J23" s="7"/>
      <c r="K23" s="7" t="str">
        <f>IF(J14&lt;&gt;"",RANK(K22,$E$22:$M$22,),"")</f>
        <v/>
      </c>
      <c r="L23" s="7"/>
      <c r="M23" s="7" t="str">
        <f>IF(L14&lt;&gt;"",RANK(M22,$E$22:$M$22,),"")</f>
        <v/>
      </c>
    </row>
    <row r="26" spans="1:13" x14ac:dyDescent="0.2">
      <c r="F26" s="1" t="s">
        <v>19</v>
      </c>
    </row>
    <row r="27" spans="1:13" x14ac:dyDescent="0.2">
      <c r="F27" s="1" t="s">
        <v>12</v>
      </c>
    </row>
    <row r="28" spans="1:13" x14ac:dyDescent="0.2">
      <c r="F28" s="1" t="s">
        <v>13</v>
      </c>
    </row>
    <row r="29" spans="1:13" x14ac:dyDescent="0.2">
      <c r="F29" s="1" t="s">
        <v>15</v>
      </c>
    </row>
    <row r="30" spans="1:13" x14ac:dyDescent="0.2">
      <c r="F30" s="1" t="s">
        <v>14</v>
      </c>
    </row>
    <row r="31" spans="1:13" x14ac:dyDescent="0.2">
      <c r="F31" s="1" t="s">
        <v>17</v>
      </c>
    </row>
    <row r="32" spans="1:13" x14ac:dyDescent="0.2">
      <c r="F32" s="1" t="s">
        <v>18</v>
      </c>
    </row>
  </sheetData>
  <pageMargins left="0.7" right="0.7" top="0.78740157499999996" bottom="0.78740157499999996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Mannheim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Benz, Frank 68</dc:creator>
  <cp:lastModifiedBy>Ritz, Matthias 68</cp:lastModifiedBy>
  <cp:lastPrinted>2018-11-26T10:08:59Z</cp:lastPrinted>
  <dcterms:created xsi:type="dcterms:W3CDTF">2018-11-09T09:06:30Z</dcterms:created>
  <dcterms:modified xsi:type="dcterms:W3CDTF">2021-02-08T07:47:32Z</dcterms:modified>
</cp:coreProperties>
</file>